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4" activeTab="0"/>
  </bookViews>
  <sheets>
    <sheet name="Степная" sheetId="1" r:id="rId1"/>
  </sheets>
  <definedNames/>
  <calcPr fullCalcOnLoad="1"/>
</workbook>
</file>

<file path=xl/sharedStrings.xml><?xml version="1.0" encoding="utf-8"?>
<sst xmlns="http://schemas.openxmlformats.org/spreadsheetml/2006/main" count="253" uniqueCount="135">
  <si>
    <t>Утверждена приказом Министерства финансов Российской Федерации</t>
  </si>
  <si>
    <t>от 15июня 2000г. № 54н</t>
  </si>
  <si>
    <t>Отчет об исполнении сметы доходов и расходов  учреждений и организаций, финансируемых из бюджетов субъектов Российской федерации и местных бюджетов</t>
  </si>
  <si>
    <t>Коды</t>
  </si>
  <si>
    <t>Форма 1-мм по ОКУД</t>
  </si>
  <si>
    <t>0503010</t>
  </si>
  <si>
    <t>Дата</t>
  </si>
  <si>
    <t>Главный распорядитель</t>
  </si>
  <si>
    <t>по ОКПО</t>
  </si>
  <si>
    <t>Периодичность: месячная</t>
  </si>
  <si>
    <t>по ППП</t>
  </si>
  <si>
    <t>Единица измерения: руб.</t>
  </si>
  <si>
    <t>по ОКУД</t>
  </si>
  <si>
    <t>08</t>
  </si>
  <si>
    <t>по ОКЕИ</t>
  </si>
  <si>
    <t>383</t>
  </si>
  <si>
    <t>1.Расходы</t>
  </si>
  <si>
    <t>Код</t>
  </si>
  <si>
    <t>Профинансировано (руб.)</t>
  </si>
  <si>
    <t>Кассовые расходы (руб.)</t>
  </si>
  <si>
    <t>Остаток (руб.)</t>
  </si>
  <si>
    <t>по ФКР</t>
  </si>
  <si>
    <t>по ППП</t>
  </si>
  <si>
    <t>по КЦСР</t>
  </si>
  <si>
    <t>по КВР</t>
  </si>
  <si>
    <t>по ЭКР</t>
  </si>
  <si>
    <t>Заработная плата</t>
  </si>
  <si>
    <t>573</t>
  </si>
  <si>
    <t>Услуги связи</t>
  </si>
  <si>
    <t>Коммунальные услуги</t>
  </si>
  <si>
    <t>223/2</t>
  </si>
  <si>
    <t>223/3</t>
  </si>
  <si>
    <t>223/4</t>
  </si>
  <si>
    <t>Прочие услуги</t>
  </si>
  <si>
    <t>340/2</t>
  </si>
  <si>
    <t>ГСМ</t>
  </si>
  <si>
    <t>340/3</t>
  </si>
  <si>
    <t>340/5</t>
  </si>
  <si>
    <t>340/6</t>
  </si>
  <si>
    <t>0702</t>
  </si>
  <si>
    <t>2. Сведения о движении средств бюджета субъектов Российской Федерации и местных бюджетов на счетах учреждений</t>
  </si>
  <si>
    <t>Наименование текущего счета</t>
  </si>
  <si>
    <t>Код. строки</t>
  </si>
  <si>
    <t>Остаток на начало года</t>
  </si>
  <si>
    <t>Профинансировано</t>
  </si>
  <si>
    <t>Кассовые расходы</t>
  </si>
  <si>
    <t>Остаток на конец отчетного периода</t>
  </si>
  <si>
    <t>Средства для перевода учреждениями, находящимися в ведении главного распорядителя  и на другие мероприятия</t>
  </si>
  <si>
    <t>010</t>
  </si>
  <si>
    <t>Средства на расходы учреждения</t>
  </si>
  <si>
    <t>020</t>
  </si>
  <si>
    <t>Средства в иностранной валюте</t>
  </si>
  <si>
    <t>030</t>
  </si>
  <si>
    <t>то же в пересчете на рубли</t>
  </si>
  <si>
    <t>040</t>
  </si>
  <si>
    <r>
      <t xml:space="preserve">Руководитель </t>
    </r>
    <r>
      <rPr>
        <sz val="10"/>
        <rFont val="Arial"/>
        <family val="2"/>
      </rPr>
      <t xml:space="preserve">      _________________      </t>
    </r>
  </si>
  <si>
    <r>
      <t>Главный бухгалтер</t>
    </r>
    <r>
      <rPr>
        <sz val="10"/>
        <rFont val="Arial"/>
        <family val="2"/>
      </rPr>
      <t xml:space="preserve">_________________       </t>
    </r>
  </si>
  <si>
    <t>Наименование видов расходов и статей экономической классификации расходов</t>
  </si>
  <si>
    <t>Утверждено бюджетных ассигнований на отчетный период (руб)</t>
  </si>
  <si>
    <t>5210400</t>
  </si>
  <si>
    <t>111</t>
  </si>
  <si>
    <t>Начислен.на оплату труда</t>
  </si>
  <si>
    <t>Прочие выплаты</t>
  </si>
  <si>
    <t>112</t>
  </si>
  <si>
    <t>Суточные</t>
  </si>
  <si>
    <t>212/1</t>
  </si>
  <si>
    <t>Книгоиздательские выплаты</t>
  </si>
  <si>
    <t>212/2</t>
  </si>
  <si>
    <t>244</t>
  </si>
  <si>
    <t>Транспортные услуги</t>
  </si>
  <si>
    <t>Командировочные расходы</t>
  </si>
  <si>
    <t>222/1</t>
  </si>
  <si>
    <t>222/2</t>
  </si>
  <si>
    <t>Услуги по содерж.имущ.</t>
  </si>
  <si>
    <t>Пособие по соц.помощи</t>
  </si>
  <si>
    <t>360</t>
  </si>
  <si>
    <t>Прочие расходы</t>
  </si>
  <si>
    <t>Увелич.ст.осн.средств</t>
  </si>
  <si>
    <t>Хоз.расходы</t>
  </si>
  <si>
    <t>итого:</t>
  </si>
  <si>
    <t>Начислен. на оплату труда</t>
  </si>
  <si>
    <t>отопление</t>
  </si>
  <si>
    <t>223/1</t>
  </si>
  <si>
    <t>газ</t>
  </si>
  <si>
    <t>электроэнергия</t>
  </si>
  <si>
    <t>водоснабжение, водоотведение</t>
  </si>
  <si>
    <t>Арендная плата</t>
  </si>
  <si>
    <t>Налог на имущество</t>
  </si>
  <si>
    <t>851</t>
  </si>
  <si>
    <t>Прочие налоги</t>
  </si>
  <si>
    <t>852</t>
  </si>
  <si>
    <t>Увелич.ст.материальных зап.</t>
  </si>
  <si>
    <t>продукты питания</t>
  </si>
  <si>
    <t>запчасти</t>
  </si>
  <si>
    <t>Ежемесячное вознаграждение за классное руководство</t>
  </si>
  <si>
    <t>5200900</t>
  </si>
  <si>
    <t>Софинансирование расходов на выплату заработной платы с начислениями работникам бюджетных учреждений и оплату коммунальных услуг бюджетными учреждениями</t>
  </si>
  <si>
    <t>5180100</t>
  </si>
  <si>
    <t>Внешкольная работа – кружки, спортшкола</t>
  </si>
  <si>
    <t>4239900</t>
  </si>
  <si>
    <t>Единовременная выплата педагогическим работникам муниципальных образовательных учреждение Ульяновской области - молодым специалистам</t>
  </si>
  <si>
    <t>5211000</t>
  </si>
  <si>
    <t>Ежемесячная выплата педагогическим работникам муниципальных образовательных учреждение Ульяновской области - молодым специалистам</t>
  </si>
  <si>
    <t>5210800</t>
  </si>
  <si>
    <t>Ежемесячная стипендия обучающимся в 10 и 11 классов МОУ, реализующих основные общеобразовательные программы на территории Ульяновской области</t>
  </si>
  <si>
    <t>5211600</t>
  </si>
  <si>
    <t>МЦП "пожарная безопасность ОУ МОУ "Мелекесский район" Ульяновской области на 2011-2013 годы"</t>
  </si>
  <si>
    <t>0709</t>
  </si>
  <si>
    <t>7950010</t>
  </si>
  <si>
    <t>МДЦП "Доступная среда" на 2011-2013 годы МОУ "Мелекесский район" Ульяновской области</t>
  </si>
  <si>
    <t>7950029</t>
  </si>
  <si>
    <t>МЦП "Энергосбережение в бюджетных учреждениях МО "Мелекесский район"на 2010-2012г.</t>
  </si>
  <si>
    <t>7950011</t>
  </si>
  <si>
    <t>МЦП "Школьные окна" МО Мелекесский район" Ульяновской области на 2011-2013годы"</t>
  </si>
  <si>
    <t>7950022</t>
  </si>
  <si>
    <t>МЦП "Содействие профессиональному развитию персонала в ОУ МО "Мелекесский район" на 2011-2013годы".</t>
  </si>
  <si>
    <t>7950006</t>
  </si>
  <si>
    <t>МЦП "Организация здорового питания в ОУ МО "Мелекесский район" Ульяновской области на 2011-2013годы".</t>
  </si>
  <si>
    <t>7950009</t>
  </si>
  <si>
    <t>Денисова Л.Н.</t>
  </si>
  <si>
    <t>Васина О.П.</t>
  </si>
  <si>
    <t>0707</t>
  </si>
  <si>
    <t>4321100</t>
  </si>
  <si>
    <t>5211700</t>
  </si>
  <si>
    <t>Модернизация региональных систем общего образования (Спортинвентарь)</t>
  </si>
  <si>
    <t>На финансовое обеспечение повышения квалификации или профессиональной переподготовки педагогических работников МОУ на 2012 год.</t>
  </si>
  <si>
    <t>Детские оздоровительные лагеря с дневным пребыванием</t>
  </si>
  <si>
    <t xml:space="preserve">МЦП "Организация здорового питания в ОУ МО "Мелекесский район" Ульяновской области на 2011-2013г. </t>
  </si>
  <si>
    <t>Софинансирование ОЦП "Модернизация региональных систем общего образования на 2011-2013 годы</t>
  </si>
  <si>
    <t xml:space="preserve">                                                 подпись                                              расшифровка подписи</t>
  </si>
  <si>
    <t>7950024</t>
  </si>
  <si>
    <r>
      <t xml:space="preserve">Учреждение         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МКОУ ООШ с.Степная Васильевка</t>
    </r>
  </si>
  <si>
    <t>«  01  » декабря  2012 г.</t>
  </si>
  <si>
    <t>На 1 января 2013г.</t>
  </si>
  <si>
    <t>01.01.2013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</si>
</sst>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</numFmts>
  <fonts count="55">
    <font>
      <sz val="10"/>
      <name val="Arial"/>
      <family val="2"/>
    </font>
    <font>
      <sz val="11"/>
      <color indexed="55"/>
      <name val="Calibri"/>
      <family val="2"/>
    </font>
    <font>
      <sz val="6"/>
      <name val="Times New Roman"/>
      <family val="1"/>
    </font>
    <font>
      <b/>
      <sz val="10.5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sz val="8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50"/>
      <name val="Times New Roman"/>
      <family val="1"/>
    </font>
    <font>
      <b/>
      <sz val="9"/>
      <color rgb="FF00B050"/>
      <name val="Times New Roman"/>
      <family val="1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9" fillId="38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1">
      <selection activeCell="O23" sqref="O23"/>
    </sheetView>
  </sheetViews>
  <sheetFormatPr defaultColWidth="11.57421875" defaultRowHeight="12.75"/>
  <cols>
    <col min="1" max="1" width="24.140625" style="0" customWidth="1"/>
    <col min="2" max="2" width="6.00390625" style="0" customWidth="1"/>
    <col min="3" max="3" width="4.7109375" style="0" customWidth="1"/>
    <col min="4" max="4" width="7.57421875" style="0" customWidth="1"/>
    <col min="5" max="5" width="4.421875" style="0" customWidth="1"/>
    <col min="6" max="6" width="5.421875" style="0" customWidth="1"/>
    <col min="7" max="7" width="12.28125" style="11" customWidth="1"/>
    <col min="8" max="8" width="11.7109375" style="11" customWidth="1"/>
    <col min="9" max="9" width="10.57421875" style="11" customWidth="1"/>
    <col min="10" max="10" width="9.421875" style="11" customWidth="1"/>
  </cols>
  <sheetData>
    <row r="1" spans="1:10" ht="9.7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8.25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28.5" customHeight="1">
      <c r="A3" s="87" t="s">
        <v>2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8.75" customHeight="1">
      <c r="A4" s="2" t="s">
        <v>133</v>
      </c>
      <c r="B4" s="3"/>
      <c r="C4" s="3"/>
      <c r="D4" s="3"/>
      <c r="E4" s="3"/>
      <c r="F4" s="3"/>
      <c r="G4" s="12"/>
      <c r="H4" s="12"/>
      <c r="I4" s="88" t="s">
        <v>3</v>
      </c>
      <c r="J4" s="88"/>
    </row>
    <row r="5" spans="1:10" ht="12.75">
      <c r="A5" s="4"/>
      <c r="B5" s="4"/>
      <c r="C5" s="4"/>
      <c r="D5" s="83" t="s">
        <v>4</v>
      </c>
      <c r="E5" s="83"/>
      <c r="F5" s="83"/>
      <c r="G5" s="83"/>
      <c r="H5" s="83"/>
      <c r="I5" s="84" t="s">
        <v>5</v>
      </c>
      <c r="J5" s="84"/>
    </row>
    <row r="6" spans="1:10" ht="12" customHeight="1">
      <c r="A6" s="89" t="s">
        <v>131</v>
      </c>
      <c r="B6" s="89"/>
      <c r="C6" s="89"/>
      <c r="D6" s="89"/>
      <c r="E6" s="89"/>
      <c r="F6" s="89"/>
      <c r="G6" s="89"/>
      <c r="H6" s="13" t="s">
        <v>6</v>
      </c>
      <c r="I6" s="84" t="s">
        <v>134</v>
      </c>
      <c r="J6" s="84"/>
    </row>
    <row r="7" spans="1:10" ht="12.75">
      <c r="A7" s="1" t="s">
        <v>7</v>
      </c>
      <c r="B7" s="1"/>
      <c r="C7" s="5"/>
      <c r="D7" s="83" t="s">
        <v>8</v>
      </c>
      <c r="E7" s="83"/>
      <c r="F7" s="83"/>
      <c r="G7" s="83"/>
      <c r="H7" s="83"/>
      <c r="I7" s="84"/>
      <c r="J7" s="84"/>
    </row>
    <row r="8" spans="1:10" ht="12.75">
      <c r="A8" s="1" t="s">
        <v>9</v>
      </c>
      <c r="B8" s="1"/>
      <c r="C8" s="5"/>
      <c r="D8" s="83" t="s">
        <v>10</v>
      </c>
      <c r="E8" s="83"/>
      <c r="F8" s="83"/>
      <c r="G8" s="83"/>
      <c r="H8" s="83"/>
      <c r="I8" s="84"/>
      <c r="J8" s="84"/>
    </row>
    <row r="9" spans="1:10" ht="12.75">
      <c r="A9" s="1" t="s">
        <v>11</v>
      </c>
      <c r="B9" s="1"/>
      <c r="C9" s="5"/>
      <c r="D9" s="83" t="s">
        <v>12</v>
      </c>
      <c r="E9" s="83"/>
      <c r="F9" s="83"/>
      <c r="G9" s="83"/>
      <c r="H9" s="83"/>
      <c r="I9" s="84" t="s">
        <v>13</v>
      </c>
      <c r="J9" s="84"/>
    </row>
    <row r="10" spans="1:12" ht="12.75">
      <c r="A10" s="5"/>
      <c r="B10" s="5"/>
      <c r="C10" s="5"/>
      <c r="D10" s="83" t="s">
        <v>14</v>
      </c>
      <c r="E10" s="83"/>
      <c r="F10" s="83"/>
      <c r="G10" s="83"/>
      <c r="H10" s="83"/>
      <c r="I10" s="84" t="s">
        <v>15</v>
      </c>
      <c r="J10" s="84"/>
      <c r="L10" s="6"/>
    </row>
    <row r="11" spans="1:10" ht="12.75">
      <c r="A11" s="82" t="s">
        <v>16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0" ht="13.5" customHeight="1">
      <c r="A12" s="70" t="s">
        <v>57</v>
      </c>
      <c r="B12" s="85" t="s">
        <v>17</v>
      </c>
      <c r="C12" s="85"/>
      <c r="D12" s="85"/>
      <c r="E12" s="85"/>
      <c r="F12" s="85"/>
      <c r="G12" s="70" t="s">
        <v>58</v>
      </c>
      <c r="H12" s="70" t="s">
        <v>18</v>
      </c>
      <c r="I12" s="70" t="s">
        <v>19</v>
      </c>
      <c r="J12" s="70" t="s">
        <v>20</v>
      </c>
    </row>
    <row r="13" spans="1:10" ht="45.75" customHeight="1">
      <c r="A13" s="70"/>
      <c r="B13" s="20" t="s">
        <v>21</v>
      </c>
      <c r="C13" s="20" t="s">
        <v>22</v>
      </c>
      <c r="D13" s="20" t="s">
        <v>23</v>
      </c>
      <c r="E13" s="20" t="s">
        <v>24</v>
      </c>
      <c r="F13" s="20" t="s">
        <v>25</v>
      </c>
      <c r="G13" s="70"/>
      <c r="H13" s="70"/>
      <c r="I13" s="70"/>
      <c r="J13" s="70"/>
    </row>
    <row r="14" spans="1:12" ht="11.25" customHeight="1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55"/>
      <c r="L14" s="14"/>
    </row>
    <row r="15" spans="1:12" ht="11.25" customHeight="1">
      <c r="A15" s="22" t="s">
        <v>26</v>
      </c>
      <c r="B15" s="81">
        <v>573</v>
      </c>
      <c r="C15" s="81" t="str">
        <f>C31</f>
        <v>0702</v>
      </c>
      <c r="D15" s="69" t="s">
        <v>59</v>
      </c>
      <c r="E15" s="69" t="s">
        <v>60</v>
      </c>
      <c r="F15" s="25">
        <v>211</v>
      </c>
      <c r="G15" s="23"/>
      <c r="H15" s="57">
        <v>2991848</v>
      </c>
      <c r="I15" s="26">
        <v>2991848</v>
      </c>
      <c r="J15" s="26">
        <f aca="true" t="shared" si="0" ref="J15:J20">H15-I15</f>
        <v>0</v>
      </c>
      <c r="K15" s="55"/>
      <c r="L15" s="90"/>
    </row>
    <row r="16" spans="1:12" ht="11.25" customHeight="1">
      <c r="A16" s="27" t="s">
        <v>61</v>
      </c>
      <c r="B16" s="81"/>
      <c r="C16" s="81"/>
      <c r="D16" s="81"/>
      <c r="E16" s="69" t="s">
        <v>60</v>
      </c>
      <c r="F16" s="25">
        <v>213</v>
      </c>
      <c r="G16" s="23"/>
      <c r="H16" s="57">
        <v>988619</v>
      </c>
      <c r="I16" s="26">
        <v>988619</v>
      </c>
      <c r="J16" s="26">
        <f t="shared" si="0"/>
        <v>0</v>
      </c>
      <c r="K16" s="55"/>
      <c r="L16" s="90"/>
    </row>
    <row r="17" spans="1:12" ht="11.25" customHeight="1">
      <c r="A17" s="22" t="s">
        <v>62</v>
      </c>
      <c r="B17" s="81"/>
      <c r="C17" s="81"/>
      <c r="D17" s="81"/>
      <c r="E17" s="69" t="s">
        <v>63</v>
      </c>
      <c r="F17" s="28">
        <v>212</v>
      </c>
      <c r="G17" s="29"/>
      <c r="H17" s="29">
        <f>H19</f>
        <v>21060</v>
      </c>
      <c r="I17" s="29">
        <f>I18+I19</f>
        <v>21060</v>
      </c>
      <c r="J17" s="26">
        <f t="shared" si="0"/>
        <v>0</v>
      </c>
      <c r="K17" s="55"/>
      <c r="L17" s="90"/>
    </row>
    <row r="18" spans="1:12" ht="11.25" customHeight="1">
      <c r="A18" s="22" t="s">
        <v>64</v>
      </c>
      <c r="B18" s="81"/>
      <c r="C18" s="81"/>
      <c r="D18" s="81"/>
      <c r="E18" s="69"/>
      <c r="F18" s="25" t="s">
        <v>65</v>
      </c>
      <c r="G18" s="26"/>
      <c r="H18" s="26"/>
      <c r="I18" s="26"/>
      <c r="J18" s="26">
        <f t="shared" si="0"/>
        <v>0</v>
      </c>
      <c r="K18" s="55"/>
      <c r="L18" s="90"/>
    </row>
    <row r="19" spans="1:12" ht="11.25" customHeight="1">
      <c r="A19" s="22" t="s">
        <v>66</v>
      </c>
      <c r="B19" s="81"/>
      <c r="C19" s="81"/>
      <c r="D19" s="81"/>
      <c r="E19" s="69"/>
      <c r="F19" s="25" t="s">
        <v>67</v>
      </c>
      <c r="G19" s="26"/>
      <c r="H19" s="57">
        <v>21060</v>
      </c>
      <c r="I19" s="26">
        <v>21060</v>
      </c>
      <c r="J19" s="26">
        <f t="shared" si="0"/>
        <v>0</v>
      </c>
      <c r="K19" s="55"/>
      <c r="L19" s="90"/>
    </row>
    <row r="20" spans="1:12" ht="11.25" customHeight="1">
      <c r="A20" s="22" t="s">
        <v>28</v>
      </c>
      <c r="B20" s="81"/>
      <c r="C20" s="81"/>
      <c r="D20" s="81"/>
      <c r="E20" s="69" t="s">
        <v>68</v>
      </c>
      <c r="F20" s="25">
        <v>221</v>
      </c>
      <c r="G20" s="23"/>
      <c r="H20" s="57">
        <v>12100</v>
      </c>
      <c r="I20" s="23">
        <v>12100</v>
      </c>
      <c r="J20" s="26">
        <f t="shared" si="0"/>
        <v>0</v>
      </c>
      <c r="K20" s="55"/>
      <c r="L20" s="90"/>
    </row>
    <row r="21" spans="1:12" ht="11.25" customHeight="1">
      <c r="A21" s="22" t="s">
        <v>69</v>
      </c>
      <c r="B21" s="81"/>
      <c r="C21" s="81"/>
      <c r="D21" s="81"/>
      <c r="E21" s="69" t="s">
        <v>68</v>
      </c>
      <c r="F21" s="28">
        <v>222</v>
      </c>
      <c r="G21" s="30"/>
      <c r="H21" s="30">
        <f>H22+H23</f>
        <v>0</v>
      </c>
      <c r="I21" s="30">
        <f>I22+I23</f>
        <v>0</v>
      </c>
      <c r="J21" s="30">
        <f>J22+J23</f>
        <v>0</v>
      </c>
      <c r="K21" s="55"/>
      <c r="L21" s="90"/>
    </row>
    <row r="22" spans="1:12" ht="11.25" customHeight="1">
      <c r="A22" s="22" t="s">
        <v>70</v>
      </c>
      <c r="B22" s="81"/>
      <c r="C22" s="81"/>
      <c r="D22" s="81"/>
      <c r="E22" s="69"/>
      <c r="F22" s="25" t="s">
        <v>71</v>
      </c>
      <c r="G22" s="23"/>
      <c r="H22" s="23"/>
      <c r="I22" s="23"/>
      <c r="J22" s="26">
        <f aca="true" t="shared" si="1" ref="J22:J29">H22-I22</f>
        <v>0</v>
      </c>
      <c r="K22" s="55"/>
      <c r="L22" s="90"/>
    </row>
    <row r="23" spans="1:12" ht="11.25" customHeight="1">
      <c r="A23" s="22" t="s">
        <v>69</v>
      </c>
      <c r="B23" s="81"/>
      <c r="C23" s="81"/>
      <c r="D23" s="81"/>
      <c r="E23" s="69"/>
      <c r="F23" s="25" t="s">
        <v>72</v>
      </c>
      <c r="G23" s="23"/>
      <c r="H23" s="23"/>
      <c r="I23" s="23"/>
      <c r="J23" s="26">
        <f t="shared" si="1"/>
        <v>0</v>
      </c>
      <c r="K23" s="55"/>
      <c r="L23" s="90"/>
    </row>
    <row r="24" spans="1:12" ht="11.25" customHeight="1">
      <c r="A24" s="27" t="s">
        <v>73</v>
      </c>
      <c r="B24" s="81"/>
      <c r="C24" s="81"/>
      <c r="D24" s="81"/>
      <c r="E24" s="69" t="s">
        <v>68</v>
      </c>
      <c r="F24" s="25">
        <v>225</v>
      </c>
      <c r="G24" s="23"/>
      <c r="H24" s="59">
        <v>2250</v>
      </c>
      <c r="I24" s="23">
        <v>2250</v>
      </c>
      <c r="J24" s="26">
        <f>H24-I24</f>
        <v>0</v>
      </c>
      <c r="K24" s="55"/>
      <c r="L24" s="90"/>
    </row>
    <row r="25" spans="1:12" ht="11.25" customHeight="1">
      <c r="A25" s="22" t="s">
        <v>33</v>
      </c>
      <c r="B25" s="81"/>
      <c r="C25" s="81"/>
      <c r="D25" s="81"/>
      <c r="E25" s="69" t="s">
        <v>68</v>
      </c>
      <c r="F25" s="25">
        <v>226</v>
      </c>
      <c r="G25" s="23"/>
      <c r="H25" s="59">
        <v>35484</v>
      </c>
      <c r="I25" s="23">
        <v>35484</v>
      </c>
      <c r="J25" s="26">
        <f t="shared" si="1"/>
        <v>0</v>
      </c>
      <c r="K25" s="55"/>
      <c r="L25" s="90"/>
    </row>
    <row r="26" spans="1:12" ht="11.25" customHeight="1">
      <c r="A26" s="22" t="s">
        <v>74</v>
      </c>
      <c r="B26" s="81"/>
      <c r="C26" s="81"/>
      <c r="D26" s="81"/>
      <c r="E26" s="31" t="s">
        <v>75</v>
      </c>
      <c r="F26" s="25">
        <v>262</v>
      </c>
      <c r="G26" s="23"/>
      <c r="H26" s="23"/>
      <c r="I26" s="23"/>
      <c r="J26" s="26">
        <f t="shared" si="1"/>
        <v>0</v>
      </c>
      <c r="K26" s="55"/>
      <c r="L26" s="90"/>
    </row>
    <row r="27" spans="1:12" ht="11.25" customHeight="1">
      <c r="A27" s="22" t="s">
        <v>76</v>
      </c>
      <c r="B27" s="81"/>
      <c r="C27" s="81"/>
      <c r="D27" s="81"/>
      <c r="E27" s="24" t="s">
        <v>90</v>
      </c>
      <c r="F27" s="25">
        <v>290</v>
      </c>
      <c r="G27" s="23"/>
      <c r="H27" s="59">
        <v>4600</v>
      </c>
      <c r="I27" s="23">
        <v>4600</v>
      </c>
      <c r="J27" s="26">
        <f t="shared" si="1"/>
        <v>0</v>
      </c>
      <c r="K27" s="55"/>
      <c r="L27" s="90"/>
    </row>
    <row r="28" spans="1:12" ht="11.25" customHeight="1">
      <c r="A28" s="22" t="s">
        <v>77</v>
      </c>
      <c r="B28" s="81"/>
      <c r="C28" s="81"/>
      <c r="D28" s="81"/>
      <c r="E28" s="24" t="s">
        <v>68</v>
      </c>
      <c r="F28" s="25">
        <v>310</v>
      </c>
      <c r="G28" s="23"/>
      <c r="H28" s="59">
        <v>23630</v>
      </c>
      <c r="I28" s="23">
        <v>23630</v>
      </c>
      <c r="J28" s="26">
        <f t="shared" si="1"/>
        <v>0</v>
      </c>
      <c r="K28" s="55"/>
      <c r="L28" s="90"/>
    </row>
    <row r="29" spans="1:12" ht="11.25" customHeight="1">
      <c r="A29" s="32" t="s">
        <v>78</v>
      </c>
      <c r="B29" s="81"/>
      <c r="C29" s="81"/>
      <c r="D29" s="81"/>
      <c r="E29" s="24" t="s">
        <v>68</v>
      </c>
      <c r="F29" s="25" t="s">
        <v>37</v>
      </c>
      <c r="G29" s="23"/>
      <c r="H29" s="59">
        <v>36000</v>
      </c>
      <c r="I29" s="23">
        <v>36000</v>
      </c>
      <c r="J29" s="26">
        <f t="shared" si="1"/>
        <v>0</v>
      </c>
      <c r="K29" s="55"/>
      <c r="L29" s="90"/>
    </row>
    <row r="30" spans="1:12" ht="16.5" customHeight="1">
      <c r="A30" s="33" t="s">
        <v>79</v>
      </c>
      <c r="B30" s="33"/>
      <c r="C30" s="33"/>
      <c r="D30" s="33"/>
      <c r="E30" s="33"/>
      <c r="F30" s="33"/>
      <c r="G30" s="34"/>
      <c r="H30" s="34">
        <f>SUM(H15:H29)-H17-H21</f>
        <v>4115591</v>
      </c>
      <c r="I30" s="34">
        <f>SUM(I15:I29)-I17-I21</f>
        <v>4115591</v>
      </c>
      <c r="J30" s="34">
        <f>SUM(J15:J29)-J17-J21</f>
        <v>0</v>
      </c>
      <c r="K30" s="55"/>
      <c r="L30" s="90"/>
    </row>
    <row r="31" spans="1:12" s="15" customFormat="1" ht="13.5" customHeight="1">
      <c r="A31" s="22" t="s">
        <v>26</v>
      </c>
      <c r="B31" s="79">
        <v>573</v>
      </c>
      <c r="C31" s="80" t="s">
        <v>39</v>
      </c>
      <c r="D31" s="79">
        <v>4219900</v>
      </c>
      <c r="E31" s="69" t="s">
        <v>60</v>
      </c>
      <c r="F31" s="25">
        <v>211</v>
      </c>
      <c r="G31" s="26"/>
      <c r="H31" s="57">
        <v>338136</v>
      </c>
      <c r="I31" s="26">
        <v>338136</v>
      </c>
      <c r="J31" s="26">
        <f>H31-I31</f>
        <v>0</v>
      </c>
      <c r="K31" s="56"/>
      <c r="L31" s="90"/>
    </row>
    <row r="32" spans="1:12" s="15" customFormat="1" ht="14.25" customHeight="1">
      <c r="A32" s="27" t="s">
        <v>80</v>
      </c>
      <c r="B32" s="79"/>
      <c r="C32" s="79"/>
      <c r="D32" s="79"/>
      <c r="E32" s="69"/>
      <c r="F32" s="25">
        <v>213</v>
      </c>
      <c r="G32" s="26"/>
      <c r="H32" s="57">
        <v>102852</v>
      </c>
      <c r="I32" s="26">
        <v>102852</v>
      </c>
      <c r="J32" s="26">
        <f>H32-I32</f>
        <v>0</v>
      </c>
      <c r="L32" s="90"/>
    </row>
    <row r="33" spans="1:12" s="15" customFormat="1" ht="12.75">
      <c r="A33" s="22" t="s">
        <v>62</v>
      </c>
      <c r="B33" s="79"/>
      <c r="C33" s="79"/>
      <c r="D33" s="79"/>
      <c r="E33" s="69" t="s">
        <v>63</v>
      </c>
      <c r="F33" s="28">
        <v>212</v>
      </c>
      <c r="G33" s="29"/>
      <c r="H33" s="29">
        <f>H34+H35</f>
        <v>0</v>
      </c>
      <c r="I33" s="29">
        <f>I34+I35</f>
        <v>0</v>
      </c>
      <c r="J33" s="29">
        <f>J34+J35</f>
        <v>0</v>
      </c>
      <c r="L33" s="90"/>
    </row>
    <row r="34" spans="1:12" s="15" customFormat="1" ht="12.75">
      <c r="A34" s="22" t="s">
        <v>64</v>
      </c>
      <c r="B34" s="79"/>
      <c r="C34" s="79"/>
      <c r="D34" s="79"/>
      <c r="E34" s="69"/>
      <c r="F34" s="25" t="s">
        <v>65</v>
      </c>
      <c r="G34" s="26"/>
      <c r="H34" s="26"/>
      <c r="I34" s="26"/>
      <c r="J34" s="26">
        <f>H34-I34</f>
        <v>0</v>
      </c>
      <c r="L34" s="90"/>
    </row>
    <row r="35" spans="1:18" s="15" customFormat="1" ht="12.75">
      <c r="A35" s="22" t="s">
        <v>66</v>
      </c>
      <c r="B35" s="79"/>
      <c r="C35" s="79"/>
      <c r="D35" s="79"/>
      <c r="E35" s="69"/>
      <c r="F35" s="25" t="s">
        <v>67</v>
      </c>
      <c r="G35" s="26"/>
      <c r="H35" s="26"/>
      <c r="I35" s="26"/>
      <c r="J35" s="26">
        <f>H35-I35</f>
        <v>0</v>
      </c>
      <c r="L35" s="90"/>
      <c r="R35" s="61"/>
    </row>
    <row r="36" spans="1:12" s="15" customFormat="1" ht="12.75">
      <c r="A36" s="22" t="s">
        <v>28</v>
      </c>
      <c r="B36" s="79"/>
      <c r="C36" s="79"/>
      <c r="D36" s="79"/>
      <c r="E36" s="69" t="s">
        <v>68</v>
      </c>
      <c r="F36" s="25">
        <v>221</v>
      </c>
      <c r="G36" s="26"/>
      <c r="H36" s="26"/>
      <c r="I36" s="26"/>
      <c r="J36" s="26">
        <f>H36-I36</f>
        <v>0</v>
      </c>
      <c r="L36" s="90"/>
    </row>
    <row r="37" spans="1:12" s="15" customFormat="1" ht="12.75">
      <c r="A37" s="22" t="s">
        <v>69</v>
      </c>
      <c r="B37" s="79"/>
      <c r="C37" s="79"/>
      <c r="D37" s="79"/>
      <c r="E37" s="69"/>
      <c r="F37" s="28">
        <v>222</v>
      </c>
      <c r="G37" s="30"/>
      <c r="H37" s="30">
        <f>H38+H39</f>
        <v>0</v>
      </c>
      <c r="I37" s="30">
        <f>I38+I39</f>
        <v>0</v>
      </c>
      <c r="J37" s="30">
        <f>J38+J39</f>
        <v>0</v>
      </c>
      <c r="L37" s="90"/>
    </row>
    <row r="38" spans="1:12" s="15" customFormat="1" ht="12.75">
      <c r="A38" s="22" t="s">
        <v>70</v>
      </c>
      <c r="B38" s="79"/>
      <c r="C38" s="79"/>
      <c r="D38" s="79"/>
      <c r="E38" s="69"/>
      <c r="F38" s="25" t="s">
        <v>71</v>
      </c>
      <c r="G38" s="23"/>
      <c r="H38" s="23"/>
      <c r="I38" s="23"/>
      <c r="J38" s="26">
        <f>H38-I38</f>
        <v>0</v>
      </c>
      <c r="L38" s="90"/>
    </row>
    <row r="39" spans="1:12" s="15" customFormat="1" ht="12.75">
      <c r="A39" s="22" t="s">
        <v>69</v>
      </c>
      <c r="B39" s="79"/>
      <c r="C39" s="79"/>
      <c r="D39" s="79"/>
      <c r="E39" s="69" t="s">
        <v>68</v>
      </c>
      <c r="F39" s="25" t="s">
        <v>72</v>
      </c>
      <c r="G39" s="23"/>
      <c r="H39" s="23"/>
      <c r="I39" s="23"/>
      <c r="J39" s="26">
        <f>H39-I39</f>
        <v>0</v>
      </c>
      <c r="L39" s="90"/>
    </row>
    <row r="40" spans="1:12" s="15" customFormat="1" ht="12.75">
      <c r="A40" s="22" t="s">
        <v>29</v>
      </c>
      <c r="B40" s="79"/>
      <c r="C40" s="79"/>
      <c r="D40" s="79"/>
      <c r="E40" s="69" t="s">
        <v>68</v>
      </c>
      <c r="F40" s="28">
        <v>223</v>
      </c>
      <c r="G40" s="29"/>
      <c r="H40" s="58">
        <f>H41+H44+H42</f>
        <v>91289</v>
      </c>
      <c r="I40" s="29">
        <f>I41+I42+I43+I44</f>
        <v>91289</v>
      </c>
      <c r="J40" s="26">
        <f>H40-I40</f>
        <v>0</v>
      </c>
      <c r="L40" s="90"/>
    </row>
    <row r="41" spans="1:12" s="15" customFormat="1" ht="12.75">
      <c r="A41" s="22" t="s">
        <v>81</v>
      </c>
      <c r="B41" s="79"/>
      <c r="C41" s="79"/>
      <c r="D41" s="79"/>
      <c r="E41" s="69"/>
      <c r="F41" s="25" t="s">
        <v>82</v>
      </c>
      <c r="G41" s="26"/>
      <c r="H41" s="26"/>
      <c r="I41" s="26"/>
      <c r="J41" s="26">
        <f aca="true" t="shared" si="2" ref="J41:J52">H41-I41</f>
        <v>0</v>
      </c>
      <c r="L41" s="90"/>
    </row>
    <row r="42" spans="1:12" s="15" customFormat="1" ht="12.75">
      <c r="A42" s="22" t="s">
        <v>83</v>
      </c>
      <c r="B42" s="79"/>
      <c r="C42" s="79"/>
      <c r="D42" s="79"/>
      <c r="E42" s="69"/>
      <c r="F42" s="25" t="s">
        <v>30</v>
      </c>
      <c r="G42" s="26"/>
      <c r="H42" s="26">
        <v>67485</v>
      </c>
      <c r="I42" s="26">
        <v>67485</v>
      </c>
      <c r="J42" s="26">
        <f t="shared" si="2"/>
        <v>0</v>
      </c>
      <c r="L42" s="90"/>
    </row>
    <row r="43" spans="1:12" s="15" customFormat="1" ht="12.75">
      <c r="A43" s="22" t="s">
        <v>84</v>
      </c>
      <c r="B43" s="79"/>
      <c r="C43" s="79"/>
      <c r="D43" s="79"/>
      <c r="E43" s="69"/>
      <c r="F43" s="25" t="s">
        <v>31</v>
      </c>
      <c r="G43" s="26"/>
      <c r="H43" s="26"/>
      <c r="I43" s="26"/>
      <c r="J43" s="26">
        <f t="shared" si="2"/>
        <v>0</v>
      </c>
      <c r="L43" s="90"/>
    </row>
    <row r="44" spans="1:12" s="15" customFormat="1" ht="12.75">
      <c r="A44" s="22" t="s">
        <v>85</v>
      </c>
      <c r="B44" s="79"/>
      <c r="C44" s="79"/>
      <c r="D44" s="79"/>
      <c r="E44" s="69"/>
      <c r="F44" s="25" t="s">
        <v>32</v>
      </c>
      <c r="G44" s="26"/>
      <c r="H44" s="26">
        <v>23804</v>
      </c>
      <c r="I44" s="26">
        <v>23804</v>
      </c>
      <c r="J44" s="26">
        <f t="shared" si="2"/>
        <v>0</v>
      </c>
      <c r="L44" s="90"/>
    </row>
    <row r="45" spans="1:12" s="15" customFormat="1" ht="12.75">
      <c r="A45" s="22" t="s">
        <v>86</v>
      </c>
      <c r="B45" s="79"/>
      <c r="C45" s="79"/>
      <c r="D45" s="79"/>
      <c r="E45" s="69" t="s">
        <v>68</v>
      </c>
      <c r="F45" s="25">
        <v>224</v>
      </c>
      <c r="G45" s="26"/>
      <c r="H45" s="26"/>
      <c r="I45" s="26"/>
      <c r="J45" s="26">
        <f t="shared" si="2"/>
        <v>0</v>
      </c>
      <c r="L45" s="90"/>
    </row>
    <row r="46" spans="1:12" s="15" customFormat="1" ht="12.75">
      <c r="A46" s="27" t="s">
        <v>73</v>
      </c>
      <c r="B46" s="79"/>
      <c r="C46" s="79"/>
      <c r="D46" s="79"/>
      <c r="E46" s="69" t="s">
        <v>68</v>
      </c>
      <c r="F46" s="25">
        <v>225</v>
      </c>
      <c r="G46" s="26"/>
      <c r="H46" s="57">
        <v>115596</v>
      </c>
      <c r="I46" s="26">
        <v>115596</v>
      </c>
      <c r="J46" s="26">
        <f t="shared" si="2"/>
        <v>0</v>
      </c>
      <c r="L46" s="90"/>
    </row>
    <row r="47" spans="1:12" s="15" customFormat="1" ht="12.75">
      <c r="A47" s="22" t="s">
        <v>33</v>
      </c>
      <c r="B47" s="79"/>
      <c r="C47" s="79"/>
      <c r="D47" s="79"/>
      <c r="E47" s="69" t="s">
        <v>68</v>
      </c>
      <c r="F47" s="25">
        <v>226</v>
      </c>
      <c r="G47" s="26"/>
      <c r="H47" s="57">
        <v>95756.11</v>
      </c>
      <c r="I47" s="26">
        <v>95756.11</v>
      </c>
      <c r="J47" s="26">
        <f t="shared" si="2"/>
        <v>0</v>
      </c>
      <c r="L47" s="90"/>
    </row>
    <row r="48" spans="1:12" s="15" customFormat="1" ht="12.75">
      <c r="A48" s="22" t="s">
        <v>74</v>
      </c>
      <c r="B48" s="79"/>
      <c r="C48" s="79"/>
      <c r="D48" s="79"/>
      <c r="E48" s="31" t="s">
        <v>75</v>
      </c>
      <c r="F48" s="25">
        <v>262</v>
      </c>
      <c r="G48" s="26"/>
      <c r="H48" s="26"/>
      <c r="I48" s="26"/>
      <c r="J48" s="26">
        <f t="shared" si="2"/>
        <v>0</v>
      </c>
      <c r="L48" s="90"/>
    </row>
    <row r="49" spans="1:12" s="15" customFormat="1" ht="12.75">
      <c r="A49" s="22" t="s">
        <v>76</v>
      </c>
      <c r="B49" s="79"/>
      <c r="C49" s="79"/>
      <c r="D49" s="79"/>
      <c r="E49" s="31" t="s">
        <v>68</v>
      </c>
      <c r="F49" s="25">
        <v>290</v>
      </c>
      <c r="G49" s="26"/>
      <c r="H49" s="57">
        <v>2200</v>
      </c>
      <c r="I49" s="26">
        <v>2200</v>
      </c>
      <c r="J49" s="26">
        <f t="shared" si="2"/>
        <v>0</v>
      </c>
      <c r="L49" s="90"/>
    </row>
    <row r="50" spans="1:12" s="15" customFormat="1" ht="12.75">
      <c r="A50" s="22" t="s">
        <v>87</v>
      </c>
      <c r="B50" s="79"/>
      <c r="C50" s="79"/>
      <c r="D50" s="79"/>
      <c r="E50" s="31" t="s">
        <v>88</v>
      </c>
      <c r="F50" s="25">
        <v>290</v>
      </c>
      <c r="G50" s="26"/>
      <c r="H50" s="57">
        <v>68700</v>
      </c>
      <c r="I50" s="26">
        <v>68700</v>
      </c>
      <c r="J50" s="26">
        <f t="shared" si="2"/>
        <v>0</v>
      </c>
      <c r="L50" s="90"/>
    </row>
    <row r="51" spans="1:12" s="15" customFormat="1" ht="12.75">
      <c r="A51" s="22" t="s">
        <v>89</v>
      </c>
      <c r="B51" s="79"/>
      <c r="C51" s="79"/>
      <c r="D51" s="79"/>
      <c r="E51" s="31" t="s">
        <v>90</v>
      </c>
      <c r="F51" s="25">
        <v>290</v>
      </c>
      <c r="G51" s="26"/>
      <c r="H51" s="57">
        <v>18740</v>
      </c>
      <c r="I51" s="26">
        <v>18740</v>
      </c>
      <c r="J51" s="26">
        <f t="shared" si="2"/>
        <v>0</v>
      </c>
      <c r="L51" s="90"/>
    </row>
    <row r="52" spans="1:12" s="15" customFormat="1" ht="15" customHeight="1">
      <c r="A52" s="22" t="s">
        <v>77</v>
      </c>
      <c r="B52" s="79"/>
      <c r="C52" s="79"/>
      <c r="D52" s="79"/>
      <c r="E52" s="69" t="s">
        <v>68</v>
      </c>
      <c r="F52" s="25">
        <v>310</v>
      </c>
      <c r="G52" s="26"/>
      <c r="H52" s="57">
        <v>520250</v>
      </c>
      <c r="I52" s="26">
        <v>520250</v>
      </c>
      <c r="J52" s="26">
        <f t="shared" si="2"/>
        <v>0</v>
      </c>
      <c r="L52" s="90"/>
    </row>
    <row r="53" spans="1:12" s="15" customFormat="1" ht="15" customHeight="1">
      <c r="A53" s="22" t="s">
        <v>91</v>
      </c>
      <c r="B53" s="79"/>
      <c r="C53" s="79"/>
      <c r="D53" s="79"/>
      <c r="E53" s="69"/>
      <c r="F53" s="28">
        <v>340</v>
      </c>
      <c r="G53" s="29"/>
      <c r="H53" s="58">
        <f>H54+H56+H55+H57</f>
        <v>472632</v>
      </c>
      <c r="I53" s="29">
        <f>I54+I56+I55+I57</f>
        <v>472632</v>
      </c>
      <c r="J53" s="29">
        <f>J54+J56+J55+J57</f>
        <v>0</v>
      </c>
      <c r="L53" s="90"/>
    </row>
    <row r="54" spans="1:12" s="15" customFormat="1" ht="15" customHeight="1">
      <c r="A54" s="22" t="s">
        <v>92</v>
      </c>
      <c r="B54" s="79"/>
      <c r="C54" s="79"/>
      <c r="D54" s="79"/>
      <c r="E54" s="69"/>
      <c r="F54" s="25" t="s">
        <v>34</v>
      </c>
      <c r="G54" s="26"/>
      <c r="H54" s="26">
        <v>13000</v>
      </c>
      <c r="I54" s="26">
        <v>13000</v>
      </c>
      <c r="J54" s="26">
        <f>H54-I54</f>
        <v>0</v>
      </c>
      <c r="L54" s="90"/>
    </row>
    <row r="55" spans="1:12" s="15" customFormat="1" ht="15" customHeight="1">
      <c r="A55" s="22" t="s">
        <v>35</v>
      </c>
      <c r="B55" s="79"/>
      <c r="C55" s="79"/>
      <c r="D55" s="79"/>
      <c r="E55" s="69"/>
      <c r="F55" s="25" t="s">
        <v>36</v>
      </c>
      <c r="G55" s="26"/>
      <c r="H55" s="26">
        <v>369904</v>
      </c>
      <c r="I55" s="26">
        <v>369904</v>
      </c>
      <c r="J55" s="26">
        <f>H55-I55</f>
        <v>0</v>
      </c>
      <c r="K55" s="56"/>
      <c r="L55" s="90"/>
    </row>
    <row r="56" spans="1:12" s="15" customFormat="1" ht="15" customHeight="1">
      <c r="A56" s="22" t="s">
        <v>78</v>
      </c>
      <c r="B56" s="79"/>
      <c r="C56" s="79"/>
      <c r="D56" s="79"/>
      <c r="E56" s="69"/>
      <c r="F56" s="25" t="s">
        <v>37</v>
      </c>
      <c r="G56" s="26"/>
      <c r="H56" s="26">
        <v>89728</v>
      </c>
      <c r="I56" s="26">
        <v>89728</v>
      </c>
      <c r="J56" s="26">
        <f>H56-I56</f>
        <v>0</v>
      </c>
      <c r="L56" s="90"/>
    </row>
    <row r="57" spans="1:12" s="15" customFormat="1" ht="12.75">
      <c r="A57" s="22" t="s">
        <v>93</v>
      </c>
      <c r="B57" s="79"/>
      <c r="C57" s="79"/>
      <c r="D57" s="79"/>
      <c r="E57" s="69" t="s">
        <v>68</v>
      </c>
      <c r="F57" s="25" t="s">
        <v>38</v>
      </c>
      <c r="G57" s="26"/>
      <c r="H57" s="26"/>
      <c r="I57" s="26"/>
      <c r="J57" s="26">
        <f>H57-I57</f>
        <v>0</v>
      </c>
      <c r="L57" s="90"/>
    </row>
    <row r="58" spans="1:16" s="16" customFormat="1" ht="15" customHeight="1">
      <c r="A58" s="33" t="s">
        <v>79</v>
      </c>
      <c r="B58" s="33"/>
      <c r="C58" s="33"/>
      <c r="D58" s="33"/>
      <c r="E58" s="33"/>
      <c r="F58" s="33"/>
      <c r="G58" s="34"/>
      <c r="H58" s="34">
        <f>SUM(H31:H57)-H33-H40-H53-H37</f>
        <v>1826151.1099999999</v>
      </c>
      <c r="I58" s="34">
        <f>SUM(I31:I57)-I33-I40-I53-I37</f>
        <v>1826151.1099999999</v>
      </c>
      <c r="J58" s="34">
        <f>SUM(J31:J57)-J33-J40-J53-J37</f>
        <v>0</v>
      </c>
      <c r="L58" s="90"/>
      <c r="M58" s="15"/>
      <c r="N58" s="15"/>
      <c r="O58" s="15"/>
      <c r="P58" s="15"/>
    </row>
    <row r="59" spans="1:12" s="15" customFormat="1" ht="12.75">
      <c r="A59" s="77" t="s">
        <v>94</v>
      </c>
      <c r="B59" s="69">
        <v>573</v>
      </c>
      <c r="C59" s="69" t="s">
        <v>39</v>
      </c>
      <c r="D59" s="69" t="s">
        <v>95</v>
      </c>
      <c r="E59" s="69" t="s">
        <v>60</v>
      </c>
      <c r="F59" s="25">
        <v>211</v>
      </c>
      <c r="G59" s="23"/>
      <c r="H59" s="59">
        <v>60000</v>
      </c>
      <c r="I59" s="23">
        <v>60000</v>
      </c>
      <c r="J59" s="26">
        <f>H59-I59</f>
        <v>0</v>
      </c>
      <c r="L59" s="90"/>
    </row>
    <row r="60" spans="1:12" s="15" customFormat="1" ht="12.75">
      <c r="A60" s="77"/>
      <c r="B60" s="69">
        <v>573</v>
      </c>
      <c r="C60" s="69"/>
      <c r="D60" s="69" t="s">
        <v>95</v>
      </c>
      <c r="E60" s="69" t="s">
        <v>60</v>
      </c>
      <c r="F60" s="25">
        <v>213</v>
      </c>
      <c r="G60" s="23"/>
      <c r="H60" s="59">
        <v>20040</v>
      </c>
      <c r="I60" s="23">
        <v>20040</v>
      </c>
      <c r="J60" s="26">
        <f>H60-I60</f>
        <v>0</v>
      </c>
      <c r="L60" s="90"/>
    </row>
    <row r="61" spans="1:12" s="15" customFormat="1" ht="12.75">
      <c r="A61" s="33" t="s">
        <v>79</v>
      </c>
      <c r="B61" s="33"/>
      <c r="C61" s="33"/>
      <c r="D61" s="33"/>
      <c r="E61" s="33"/>
      <c r="F61" s="33"/>
      <c r="G61" s="34"/>
      <c r="H61" s="34">
        <f>H59+H60</f>
        <v>80040</v>
      </c>
      <c r="I61" s="34">
        <f>I59+I60</f>
        <v>80040</v>
      </c>
      <c r="J61" s="34">
        <f>J59+J60</f>
        <v>0</v>
      </c>
      <c r="L61" s="90"/>
    </row>
    <row r="62" spans="1:12" ht="23.25" customHeight="1">
      <c r="A62" s="62" t="s">
        <v>96</v>
      </c>
      <c r="B62" s="69" t="s">
        <v>27</v>
      </c>
      <c r="C62" s="69" t="s">
        <v>39</v>
      </c>
      <c r="D62" s="69" t="s">
        <v>97</v>
      </c>
      <c r="E62" s="69" t="s">
        <v>60</v>
      </c>
      <c r="F62" s="23">
        <v>211</v>
      </c>
      <c r="G62" s="23"/>
      <c r="H62" s="59">
        <v>202405</v>
      </c>
      <c r="I62" s="23">
        <v>202405</v>
      </c>
      <c r="J62" s="26">
        <f>H62-I62</f>
        <v>0</v>
      </c>
      <c r="K62" s="55"/>
      <c r="L62" s="90"/>
    </row>
    <row r="63" spans="1:12" ht="23.25" customHeight="1">
      <c r="A63" s="63"/>
      <c r="B63" s="69" t="s">
        <v>27</v>
      </c>
      <c r="C63" s="69"/>
      <c r="D63" s="69" t="s">
        <v>97</v>
      </c>
      <c r="E63" s="69" t="s">
        <v>60</v>
      </c>
      <c r="F63" s="23">
        <v>213</v>
      </c>
      <c r="G63" s="23"/>
      <c r="H63" s="59">
        <v>89306</v>
      </c>
      <c r="I63" s="23">
        <v>89306</v>
      </c>
      <c r="J63" s="26">
        <f>H63-I63</f>
        <v>0</v>
      </c>
      <c r="K63" s="55"/>
      <c r="L63" s="90"/>
    </row>
    <row r="64" spans="1:12" ht="32.25" customHeight="1">
      <c r="A64" s="63"/>
      <c r="B64" s="69" t="s">
        <v>27</v>
      </c>
      <c r="C64" s="69"/>
      <c r="D64" s="69" t="s">
        <v>97</v>
      </c>
      <c r="E64" s="24"/>
      <c r="F64" s="35">
        <v>223</v>
      </c>
      <c r="G64" s="35"/>
      <c r="H64" s="35">
        <f>H65+H66+H67</f>
        <v>442509</v>
      </c>
      <c r="I64" s="35">
        <f>I65+I66+I67</f>
        <v>442509</v>
      </c>
      <c r="J64" s="36">
        <f>J65+J66+J67</f>
        <v>0</v>
      </c>
      <c r="K64" s="55"/>
      <c r="L64" s="90"/>
    </row>
    <row r="65" spans="1:13" ht="15.75" customHeight="1">
      <c r="A65" s="63"/>
      <c r="B65" s="24"/>
      <c r="C65" s="24"/>
      <c r="D65" s="24"/>
      <c r="E65" s="24" t="s">
        <v>68</v>
      </c>
      <c r="F65" s="23" t="s">
        <v>30</v>
      </c>
      <c r="G65" s="23"/>
      <c r="H65" s="23">
        <v>267304.47</v>
      </c>
      <c r="I65" s="23">
        <v>267304.47</v>
      </c>
      <c r="J65" s="26">
        <f>H65-I65</f>
        <v>0</v>
      </c>
      <c r="K65" s="55"/>
      <c r="L65" s="90"/>
      <c r="M65" s="19"/>
    </row>
    <row r="66" spans="1:12" ht="15.75" customHeight="1">
      <c r="A66" s="63"/>
      <c r="B66" s="24"/>
      <c r="C66" s="24"/>
      <c r="D66" s="24"/>
      <c r="E66" s="24" t="s">
        <v>68</v>
      </c>
      <c r="F66" s="23" t="s">
        <v>31</v>
      </c>
      <c r="G66" s="23"/>
      <c r="H66" s="23">
        <v>173302</v>
      </c>
      <c r="I66" s="23">
        <v>173302</v>
      </c>
      <c r="J66" s="26">
        <f>H66-I66</f>
        <v>0</v>
      </c>
      <c r="K66" s="55"/>
      <c r="L66" s="90"/>
    </row>
    <row r="67" spans="1:12" ht="16.5" customHeight="1">
      <c r="A67" s="64"/>
      <c r="B67" s="24"/>
      <c r="C67" s="24"/>
      <c r="D67" s="24"/>
      <c r="E67" s="24" t="s">
        <v>68</v>
      </c>
      <c r="F67" s="23" t="s">
        <v>32</v>
      </c>
      <c r="G67" s="23"/>
      <c r="H67" s="23">
        <v>1902.53</v>
      </c>
      <c r="I67" s="23">
        <v>1902.53</v>
      </c>
      <c r="J67" s="26">
        <f>H67-I67</f>
        <v>0</v>
      </c>
      <c r="K67" s="55"/>
      <c r="L67" s="90"/>
    </row>
    <row r="68" spans="1:12" ht="12.75">
      <c r="A68" s="33" t="s">
        <v>79</v>
      </c>
      <c r="B68" s="33"/>
      <c r="C68" s="33"/>
      <c r="D68" s="33"/>
      <c r="E68" s="33"/>
      <c r="F68" s="33"/>
      <c r="G68" s="34"/>
      <c r="H68" s="34">
        <f>H63+H64+H62</f>
        <v>734220</v>
      </c>
      <c r="I68" s="34">
        <f>I63+I64+I62</f>
        <v>734220</v>
      </c>
      <c r="J68" s="34">
        <f>J63+J64+J62</f>
        <v>0</v>
      </c>
      <c r="L68" s="90"/>
    </row>
    <row r="69" spans="1:12" ht="13.5" customHeight="1">
      <c r="A69" s="78" t="s">
        <v>98</v>
      </c>
      <c r="B69" s="69">
        <v>573</v>
      </c>
      <c r="C69" s="69" t="s">
        <v>39</v>
      </c>
      <c r="D69" s="69" t="s">
        <v>99</v>
      </c>
      <c r="E69" s="69" t="s">
        <v>60</v>
      </c>
      <c r="F69" s="25">
        <v>211</v>
      </c>
      <c r="G69" s="23"/>
      <c r="H69" s="59">
        <v>21852</v>
      </c>
      <c r="I69" s="23">
        <v>21852</v>
      </c>
      <c r="J69" s="26">
        <f>H69-I69</f>
        <v>0</v>
      </c>
      <c r="L69" s="90"/>
    </row>
    <row r="70" spans="1:12" ht="12.75">
      <c r="A70" s="78"/>
      <c r="B70" s="69">
        <v>573</v>
      </c>
      <c r="C70" s="69"/>
      <c r="D70" s="69" t="s">
        <v>99</v>
      </c>
      <c r="E70" s="69" t="s">
        <v>60</v>
      </c>
      <c r="F70" s="25">
        <v>213</v>
      </c>
      <c r="G70" s="23"/>
      <c r="H70" s="59">
        <v>8992</v>
      </c>
      <c r="I70" s="23">
        <v>8992</v>
      </c>
      <c r="J70" s="26">
        <f>H70-I70</f>
        <v>0</v>
      </c>
      <c r="L70" s="90"/>
    </row>
    <row r="71" spans="1:12" ht="12.75">
      <c r="A71" s="33" t="s">
        <v>79</v>
      </c>
      <c r="B71" s="33"/>
      <c r="C71" s="33"/>
      <c r="D71" s="33"/>
      <c r="E71" s="33"/>
      <c r="F71" s="33"/>
      <c r="G71" s="34"/>
      <c r="H71" s="34">
        <f>H69+H70</f>
        <v>30844</v>
      </c>
      <c r="I71" s="34">
        <f>I69+I70</f>
        <v>30844</v>
      </c>
      <c r="J71" s="34">
        <f>J69+J70</f>
        <v>0</v>
      </c>
      <c r="L71" s="90"/>
    </row>
    <row r="72" spans="1:12" ht="39.75" customHeight="1">
      <c r="A72" s="48" t="s">
        <v>124</v>
      </c>
      <c r="B72" s="49">
        <v>573</v>
      </c>
      <c r="C72" s="49">
        <v>702</v>
      </c>
      <c r="D72" s="49">
        <v>4362100</v>
      </c>
      <c r="E72" s="49">
        <v>243</v>
      </c>
      <c r="F72" s="49">
        <v>310</v>
      </c>
      <c r="G72" s="40"/>
      <c r="H72" s="60">
        <v>67400</v>
      </c>
      <c r="I72" s="40">
        <v>67400</v>
      </c>
      <c r="J72" s="40">
        <f>H72-I72</f>
        <v>0</v>
      </c>
      <c r="L72" s="90"/>
    </row>
    <row r="73" spans="1:12" ht="72">
      <c r="A73" s="37" t="s">
        <v>100</v>
      </c>
      <c r="B73" s="38" t="s">
        <v>27</v>
      </c>
      <c r="C73" s="38" t="s">
        <v>39</v>
      </c>
      <c r="D73" s="38" t="s">
        <v>101</v>
      </c>
      <c r="E73" s="38" t="s">
        <v>68</v>
      </c>
      <c r="F73" s="39">
        <v>290</v>
      </c>
      <c r="G73" s="39"/>
      <c r="H73" s="23"/>
      <c r="I73" s="23"/>
      <c r="J73" s="26">
        <f>H73-I73</f>
        <v>0</v>
      </c>
      <c r="L73" s="90"/>
    </row>
    <row r="74" spans="1:12" ht="37.5" customHeight="1">
      <c r="A74" s="67" t="s">
        <v>102</v>
      </c>
      <c r="B74" s="68" t="s">
        <v>27</v>
      </c>
      <c r="C74" s="68" t="s">
        <v>39</v>
      </c>
      <c r="D74" s="68" t="s">
        <v>103</v>
      </c>
      <c r="E74" s="68" t="s">
        <v>60</v>
      </c>
      <c r="F74" s="39">
        <v>211</v>
      </c>
      <c r="G74" s="39"/>
      <c r="H74" s="23"/>
      <c r="I74" s="23"/>
      <c r="J74" s="26">
        <f>H74-I74</f>
        <v>0</v>
      </c>
      <c r="L74" s="90"/>
    </row>
    <row r="75" spans="1:12" ht="34.5" customHeight="1">
      <c r="A75" s="67"/>
      <c r="B75" s="68" t="s">
        <v>27</v>
      </c>
      <c r="C75" s="68" t="s">
        <v>39</v>
      </c>
      <c r="D75" s="68" t="s">
        <v>103</v>
      </c>
      <c r="E75" s="68" t="s">
        <v>60</v>
      </c>
      <c r="F75" s="39">
        <v>213</v>
      </c>
      <c r="G75" s="39"/>
      <c r="H75" s="23"/>
      <c r="I75" s="23"/>
      <c r="J75" s="26">
        <f>H75-I75</f>
        <v>0</v>
      </c>
      <c r="L75" s="90"/>
    </row>
    <row r="76" spans="1:12" ht="15.75" customHeight="1">
      <c r="A76" s="50" t="s">
        <v>79</v>
      </c>
      <c r="B76" s="50"/>
      <c r="C76" s="50"/>
      <c r="D76" s="50"/>
      <c r="E76" s="50"/>
      <c r="F76" s="50"/>
      <c r="G76" s="51"/>
      <c r="H76" s="52">
        <f>H74+H75</f>
        <v>0</v>
      </c>
      <c r="I76" s="52">
        <f>I74+I75</f>
        <v>0</v>
      </c>
      <c r="J76" s="52">
        <f>J74+J75</f>
        <v>0</v>
      </c>
      <c r="L76" s="90"/>
    </row>
    <row r="77" spans="1:12" ht="72.75" customHeight="1">
      <c r="A77" s="37" t="s">
        <v>104</v>
      </c>
      <c r="B77" s="38" t="s">
        <v>27</v>
      </c>
      <c r="C77" s="38" t="s">
        <v>39</v>
      </c>
      <c r="D77" s="38" t="s">
        <v>105</v>
      </c>
      <c r="E77" s="38" t="s">
        <v>68</v>
      </c>
      <c r="F77" s="39">
        <v>290</v>
      </c>
      <c r="G77" s="39"/>
      <c r="H77" s="23"/>
      <c r="I77" s="23"/>
      <c r="J77" s="26">
        <f>H77-I77</f>
        <v>0</v>
      </c>
      <c r="L77" s="90"/>
    </row>
    <row r="78" spans="1:12" ht="65.25" customHeight="1">
      <c r="A78" s="27" t="s">
        <v>125</v>
      </c>
      <c r="B78" s="38" t="s">
        <v>27</v>
      </c>
      <c r="C78" s="38" t="s">
        <v>39</v>
      </c>
      <c r="D78" s="38" t="s">
        <v>123</v>
      </c>
      <c r="E78" s="38" t="s">
        <v>68</v>
      </c>
      <c r="F78" s="39">
        <v>226</v>
      </c>
      <c r="G78" s="39"/>
      <c r="H78" s="59">
        <v>6200</v>
      </c>
      <c r="I78" s="23">
        <v>6200</v>
      </c>
      <c r="J78" s="26">
        <f>H78-I78</f>
        <v>0</v>
      </c>
      <c r="K78" s="55"/>
      <c r="L78" s="90"/>
    </row>
    <row r="79" spans="1:12" ht="25.5" customHeight="1">
      <c r="A79" s="37" t="s">
        <v>126</v>
      </c>
      <c r="B79" s="38" t="s">
        <v>27</v>
      </c>
      <c r="C79" s="38" t="s">
        <v>121</v>
      </c>
      <c r="D79" s="38" t="s">
        <v>122</v>
      </c>
      <c r="E79" s="38" t="s">
        <v>68</v>
      </c>
      <c r="F79" s="39">
        <v>340</v>
      </c>
      <c r="G79" s="39"/>
      <c r="H79" s="59">
        <v>34650</v>
      </c>
      <c r="I79" s="23">
        <v>34650</v>
      </c>
      <c r="J79" s="26">
        <f>H79-I79</f>
        <v>0</v>
      </c>
      <c r="L79" s="90"/>
    </row>
    <row r="80" spans="1:12" ht="27.75" customHeight="1">
      <c r="A80" s="67" t="s">
        <v>106</v>
      </c>
      <c r="B80" s="68" t="s">
        <v>27</v>
      </c>
      <c r="C80" s="68" t="s">
        <v>107</v>
      </c>
      <c r="D80" s="68" t="s">
        <v>108</v>
      </c>
      <c r="E80" s="68" t="s">
        <v>68</v>
      </c>
      <c r="F80" s="39">
        <v>225</v>
      </c>
      <c r="G80" s="39"/>
      <c r="H80" s="59">
        <v>25300</v>
      </c>
      <c r="I80" s="23">
        <v>25300</v>
      </c>
      <c r="J80" s="26">
        <f>H80-I80</f>
        <v>0</v>
      </c>
      <c r="L80" s="90"/>
    </row>
    <row r="81" spans="1:12" ht="26.25" customHeight="1">
      <c r="A81" s="67"/>
      <c r="B81" s="68" t="s">
        <v>27</v>
      </c>
      <c r="C81" s="68"/>
      <c r="D81" s="68" t="s">
        <v>108</v>
      </c>
      <c r="E81" s="68" t="s">
        <v>68</v>
      </c>
      <c r="F81" s="39">
        <v>226</v>
      </c>
      <c r="G81" s="39"/>
      <c r="H81" s="23"/>
      <c r="I81" s="23"/>
      <c r="J81" s="26">
        <f>H81-I81</f>
        <v>0</v>
      </c>
      <c r="L81" s="90"/>
    </row>
    <row r="82" spans="1:12" ht="13.5" customHeight="1">
      <c r="A82" s="50" t="s">
        <v>79</v>
      </c>
      <c r="B82" s="50"/>
      <c r="C82" s="50"/>
      <c r="D82" s="50"/>
      <c r="E82" s="50"/>
      <c r="F82" s="50"/>
      <c r="G82" s="51"/>
      <c r="H82" s="52">
        <f>SUM(H80:H81)</f>
        <v>25300</v>
      </c>
      <c r="I82" s="52">
        <f>SUM(I80:I81)</f>
        <v>25300</v>
      </c>
      <c r="J82" s="52">
        <f>J80+J81</f>
        <v>0</v>
      </c>
      <c r="L82" s="90"/>
    </row>
    <row r="83" spans="1:12" ht="48">
      <c r="A83" s="37" t="s">
        <v>109</v>
      </c>
      <c r="B83" s="38" t="s">
        <v>27</v>
      </c>
      <c r="C83" s="38" t="s">
        <v>107</v>
      </c>
      <c r="D83" s="38" t="s">
        <v>110</v>
      </c>
      <c r="E83" s="38" t="s">
        <v>68</v>
      </c>
      <c r="F83" s="39">
        <v>226</v>
      </c>
      <c r="G83" s="39"/>
      <c r="H83" s="23"/>
      <c r="I83" s="23"/>
      <c r="J83" s="26">
        <f aca="true" t="shared" si="3" ref="J83:J90">H83-I83</f>
        <v>0</v>
      </c>
      <c r="L83" s="90"/>
    </row>
    <row r="84" spans="1:12" ht="48">
      <c r="A84" s="37" t="s">
        <v>111</v>
      </c>
      <c r="B84" s="38" t="s">
        <v>27</v>
      </c>
      <c r="C84" s="38" t="s">
        <v>107</v>
      </c>
      <c r="D84" s="38" t="s">
        <v>112</v>
      </c>
      <c r="E84" s="38" t="s">
        <v>68</v>
      </c>
      <c r="F84" s="39">
        <v>310</v>
      </c>
      <c r="G84" s="39"/>
      <c r="H84" s="23"/>
      <c r="I84" s="23"/>
      <c r="J84" s="26">
        <f t="shared" si="3"/>
        <v>0</v>
      </c>
      <c r="L84" s="90"/>
    </row>
    <row r="85" spans="1:12" ht="49.5" customHeight="1">
      <c r="A85" s="37" t="s">
        <v>113</v>
      </c>
      <c r="B85" s="38" t="s">
        <v>27</v>
      </c>
      <c r="C85" s="38" t="s">
        <v>107</v>
      </c>
      <c r="D85" s="38" t="s">
        <v>114</v>
      </c>
      <c r="E85" s="38" t="s">
        <v>68</v>
      </c>
      <c r="F85" s="39">
        <v>310</v>
      </c>
      <c r="G85" s="39"/>
      <c r="H85" s="23"/>
      <c r="I85" s="23"/>
      <c r="J85" s="26">
        <f t="shared" si="3"/>
        <v>0</v>
      </c>
      <c r="L85" s="90"/>
    </row>
    <row r="86" spans="1:12" ht="60">
      <c r="A86" s="37" t="s">
        <v>115</v>
      </c>
      <c r="B86" s="38" t="s">
        <v>27</v>
      </c>
      <c r="C86" s="38" t="s">
        <v>107</v>
      </c>
      <c r="D86" s="38" t="s">
        <v>116</v>
      </c>
      <c r="E86" s="38" t="s">
        <v>68</v>
      </c>
      <c r="F86" s="39">
        <v>212</v>
      </c>
      <c r="G86" s="39"/>
      <c r="H86" s="23"/>
      <c r="I86" s="23"/>
      <c r="J86" s="26">
        <f t="shared" si="3"/>
        <v>0</v>
      </c>
      <c r="L86" s="90"/>
    </row>
    <row r="87" spans="1:12" ht="60">
      <c r="A87" s="37" t="s">
        <v>117</v>
      </c>
      <c r="B87" s="38" t="s">
        <v>27</v>
      </c>
      <c r="C87" s="38" t="s">
        <v>107</v>
      </c>
      <c r="D87" s="38" t="s">
        <v>118</v>
      </c>
      <c r="E87" s="38" t="s">
        <v>68</v>
      </c>
      <c r="F87" s="39">
        <v>340</v>
      </c>
      <c r="G87" s="39"/>
      <c r="H87" s="59">
        <v>50136.31</v>
      </c>
      <c r="I87" s="23">
        <v>50136.31</v>
      </c>
      <c r="J87" s="26">
        <f t="shared" si="3"/>
        <v>0</v>
      </c>
      <c r="L87" s="90"/>
    </row>
    <row r="88" spans="1:12" ht="62.25" customHeight="1">
      <c r="A88" s="47" t="s">
        <v>127</v>
      </c>
      <c r="B88" s="38" t="s">
        <v>27</v>
      </c>
      <c r="C88" s="38" t="s">
        <v>107</v>
      </c>
      <c r="D88" s="38" t="s">
        <v>118</v>
      </c>
      <c r="E88" s="38" t="s">
        <v>68</v>
      </c>
      <c r="F88" s="39">
        <v>290</v>
      </c>
      <c r="G88" s="39"/>
      <c r="H88" s="23"/>
      <c r="I88" s="23"/>
      <c r="J88" s="26">
        <f t="shared" si="3"/>
        <v>0</v>
      </c>
      <c r="L88" s="90"/>
    </row>
    <row r="89" spans="1:12" ht="19.5" customHeight="1">
      <c r="A89" s="65" t="s">
        <v>128</v>
      </c>
      <c r="B89" s="38" t="s">
        <v>27</v>
      </c>
      <c r="C89" s="38" t="s">
        <v>107</v>
      </c>
      <c r="D89" s="38" t="s">
        <v>130</v>
      </c>
      <c r="E89" s="38" t="s">
        <v>68</v>
      </c>
      <c r="F89" s="39">
        <v>310</v>
      </c>
      <c r="G89" s="39"/>
      <c r="H89" s="59">
        <v>30000</v>
      </c>
      <c r="I89" s="23">
        <v>30000</v>
      </c>
      <c r="J89" s="26">
        <f>H89-I89</f>
        <v>0</v>
      </c>
      <c r="L89" s="90"/>
    </row>
    <row r="90" spans="1:12" ht="29.25" customHeight="1">
      <c r="A90" s="66"/>
      <c r="B90" s="38" t="s">
        <v>27</v>
      </c>
      <c r="C90" s="38" t="s">
        <v>107</v>
      </c>
      <c r="D90" s="38" t="s">
        <v>130</v>
      </c>
      <c r="E90" s="38" t="s">
        <v>68</v>
      </c>
      <c r="F90" s="39">
        <v>340</v>
      </c>
      <c r="G90" s="39"/>
      <c r="H90" s="59">
        <v>77000</v>
      </c>
      <c r="I90" s="23">
        <v>77000</v>
      </c>
      <c r="J90" s="26">
        <f t="shared" si="3"/>
        <v>0</v>
      </c>
      <c r="L90" s="90"/>
    </row>
    <row r="91" spans="1:12" ht="15.75" customHeight="1">
      <c r="A91" s="50" t="s">
        <v>79</v>
      </c>
      <c r="B91" s="50"/>
      <c r="C91" s="50"/>
      <c r="D91" s="50"/>
      <c r="E91" s="50"/>
      <c r="F91" s="50"/>
      <c r="G91" s="51"/>
      <c r="H91" s="52">
        <f>SUM(H89:H90)</f>
        <v>107000</v>
      </c>
      <c r="I91" s="52">
        <f>SUM(I89:I90)</f>
        <v>107000</v>
      </c>
      <c r="J91" s="52">
        <f>J89+J90</f>
        <v>0</v>
      </c>
      <c r="L91" s="90"/>
    </row>
    <row r="92" spans="1:12" ht="18" customHeight="1">
      <c r="A92" s="53" t="s">
        <v>79</v>
      </c>
      <c r="B92" s="53"/>
      <c r="C92" s="53"/>
      <c r="D92" s="53"/>
      <c r="E92" s="53"/>
      <c r="F92" s="53"/>
      <c r="G92" s="54">
        <f>SUM(G71:G88)+G68+G61+G58+G30-G82-G76</f>
        <v>0</v>
      </c>
      <c r="H92" s="54">
        <f>H30+H58+H61+H68+H71+H72+H73+H76+H77+H78+H79+H82+H83+H84+H85+H86+H87+H88+H91</f>
        <v>7077532.419999999</v>
      </c>
      <c r="I92" s="54">
        <f>I30+I58+I61+I68+I71+I72+I73+I76+I77+I78+I79+I82+I83+I84+I85+I86+I87+I88+I91</f>
        <v>7077532.419999999</v>
      </c>
      <c r="J92" s="54">
        <f>H92-I92</f>
        <v>0</v>
      </c>
      <c r="L92" s="90"/>
    </row>
    <row r="93" spans="1:12" ht="28.5" customHeight="1">
      <c r="A93" s="76" t="s">
        <v>40</v>
      </c>
      <c r="B93" s="76"/>
      <c r="C93" s="76"/>
      <c r="D93" s="76"/>
      <c r="E93" s="76"/>
      <c r="F93" s="76"/>
      <c r="G93" s="76"/>
      <c r="H93" s="76"/>
      <c r="I93" s="76"/>
      <c r="J93" s="76"/>
      <c r="L93" s="91"/>
    </row>
    <row r="94" spans="1:12" ht="21.75" customHeight="1">
      <c r="A94" s="20" t="s">
        <v>41</v>
      </c>
      <c r="B94" s="20" t="s">
        <v>42</v>
      </c>
      <c r="C94" s="70" t="s">
        <v>43</v>
      </c>
      <c r="D94" s="70"/>
      <c r="E94" s="70" t="s">
        <v>44</v>
      </c>
      <c r="F94" s="70"/>
      <c r="G94" s="70"/>
      <c r="H94" s="20" t="s">
        <v>45</v>
      </c>
      <c r="I94" s="70" t="s">
        <v>46</v>
      </c>
      <c r="J94" s="70"/>
      <c r="L94" s="91"/>
    </row>
    <row r="95" spans="1:12" ht="12.75">
      <c r="A95" s="41">
        <v>1</v>
      </c>
      <c r="B95" s="41">
        <v>2</v>
      </c>
      <c r="C95" s="73">
        <v>3</v>
      </c>
      <c r="D95" s="73"/>
      <c r="E95" s="73">
        <v>4</v>
      </c>
      <c r="F95" s="73"/>
      <c r="G95" s="73"/>
      <c r="H95" s="20">
        <v>5</v>
      </c>
      <c r="I95" s="70">
        <v>6</v>
      </c>
      <c r="J95" s="70"/>
      <c r="L95" s="91"/>
    </row>
    <row r="96" spans="1:12" ht="45">
      <c r="A96" s="42" t="s">
        <v>47</v>
      </c>
      <c r="B96" s="43" t="s">
        <v>48</v>
      </c>
      <c r="C96" s="73"/>
      <c r="D96" s="73"/>
      <c r="E96" s="74"/>
      <c r="F96" s="74"/>
      <c r="G96" s="74"/>
      <c r="H96" s="44"/>
      <c r="I96" s="72"/>
      <c r="J96" s="72"/>
      <c r="L96" s="91"/>
    </row>
    <row r="97" spans="1:12" ht="22.5">
      <c r="A97" s="42" t="s">
        <v>49</v>
      </c>
      <c r="B97" s="43" t="s">
        <v>50</v>
      </c>
      <c r="C97" s="73"/>
      <c r="D97" s="73"/>
      <c r="E97" s="71">
        <f>H92</f>
        <v>7077532.419999999</v>
      </c>
      <c r="F97" s="71"/>
      <c r="G97" s="71"/>
      <c r="H97" s="45">
        <f>I92</f>
        <v>7077532.419999999</v>
      </c>
      <c r="I97" s="71">
        <f>E97-H97</f>
        <v>0</v>
      </c>
      <c r="J97" s="71"/>
      <c r="L97" s="91"/>
    </row>
    <row r="98" spans="1:12" ht="21.75" customHeight="1">
      <c r="A98" s="46" t="s">
        <v>51</v>
      </c>
      <c r="B98" s="43" t="s">
        <v>52</v>
      </c>
      <c r="C98" s="73"/>
      <c r="D98" s="73"/>
      <c r="E98" s="73"/>
      <c r="F98" s="73"/>
      <c r="G98" s="73"/>
      <c r="H98" s="20"/>
      <c r="I98" s="71"/>
      <c r="J98" s="71"/>
      <c r="L98" s="91"/>
    </row>
    <row r="99" spans="1:12" ht="12.75">
      <c r="A99" s="42" t="s">
        <v>53</v>
      </c>
      <c r="B99" s="43" t="s">
        <v>54</v>
      </c>
      <c r="C99" s="73"/>
      <c r="D99" s="73"/>
      <c r="E99" s="73"/>
      <c r="F99" s="73"/>
      <c r="G99" s="73"/>
      <c r="H99" s="20"/>
      <c r="I99" s="70"/>
      <c r="J99" s="70"/>
      <c r="L99" s="91"/>
    </row>
    <row r="100" spans="1:10" ht="12.75">
      <c r="A100" s="7"/>
      <c r="B100" s="7"/>
      <c r="C100" s="7"/>
      <c r="D100" s="7"/>
      <c r="E100" s="7"/>
      <c r="F100" s="7"/>
      <c r="G100" s="17"/>
      <c r="H100" s="17"/>
      <c r="I100" s="17"/>
      <c r="J100" s="17"/>
    </row>
    <row r="101" spans="1:7" ht="12.75">
      <c r="A101" s="8" t="s">
        <v>55</v>
      </c>
      <c r="D101" s="9"/>
      <c r="E101" s="75" t="s">
        <v>119</v>
      </c>
      <c r="F101" s="75"/>
      <c r="G101" s="75"/>
    </row>
    <row r="102" spans="1:8" ht="12.75">
      <c r="A102" s="10" t="s">
        <v>129</v>
      </c>
      <c r="B102" s="10"/>
      <c r="C102" s="10"/>
      <c r="D102" s="10"/>
      <c r="E102" s="10"/>
      <c r="F102" s="10"/>
      <c r="G102" s="18"/>
      <c r="H102" s="18"/>
    </row>
    <row r="103" spans="1:8" ht="12.75">
      <c r="A103" s="10"/>
      <c r="B103" s="10"/>
      <c r="C103" s="10"/>
      <c r="D103" s="10"/>
      <c r="E103" s="10"/>
      <c r="F103" s="10"/>
      <c r="G103" s="18"/>
      <c r="H103" s="18"/>
    </row>
    <row r="104" spans="1:7" ht="12.75">
      <c r="A104" s="8" t="s">
        <v>56</v>
      </c>
      <c r="E104" s="75" t="s">
        <v>120</v>
      </c>
      <c r="F104" s="75"/>
      <c r="G104" s="75"/>
    </row>
    <row r="105" spans="1:8" ht="12.75">
      <c r="A105" s="10" t="s">
        <v>129</v>
      </c>
      <c r="B105" s="10"/>
      <c r="C105" s="10"/>
      <c r="D105" s="10"/>
      <c r="E105" s="10"/>
      <c r="F105" s="10"/>
      <c r="G105" s="18"/>
      <c r="H105" s="18"/>
    </row>
    <row r="106" spans="1:8" ht="12.75">
      <c r="A106" s="10"/>
      <c r="B106" s="10"/>
      <c r="C106" s="10"/>
      <c r="D106" s="10"/>
      <c r="E106" s="10"/>
      <c r="F106" s="10"/>
      <c r="G106" s="18"/>
      <c r="H106" s="18"/>
    </row>
    <row r="107" ht="12.75">
      <c r="A107" s="9" t="s">
        <v>132</v>
      </c>
    </row>
  </sheetData>
  <sheetProtection/>
  <mergeCells count="83">
    <mergeCell ref="A1:J1"/>
    <mergeCell ref="A2:J2"/>
    <mergeCell ref="A3:J3"/>
    <mergeCell ref="I4:J4"/>
    <mergeCell ref="D5:H5"/>
    <mergeCell ref="I7:J7"/>
    <mergeCell ref="I5:J5"/>
    <mergeCell ref="A6:G6"/>
    <mergeCell ref="I6:J6"/>
    <mergeCell ref="D7:H7"/>
    <mergeCell ref="D8:H8"/>
    <mergeCell ref="J12:J13"/>
    <mergeCell ref="I12:I13"/>
    <mergeCell ref="I9:J9"/>
    <mergeCell ref="H12:H13"/>
    <mergeCell ref="I8:J8"/>
    <mergeCell ref="I10:J10"/>
    <mergeCell ref="D10:H10"/>
    <mergeCell ref="B12:F12"/>
    <mergeCell ref="A12:A13"/>
    <mergeCell ref="B15:B29"/>
    <mergeCell ref="C15:C29"/>
    <mergeCell ref="G12:G13"/>
    <mergeCell ref="A11:J11"/>
    <mergeCell ref="D9:H9"/>
    <mergeCell ref="E69:E70"/>
    <mergeCell ref="D59:D60"/>
    <mergeCell ref="E31:E32"/>
    <mergeCell ref="E33:E35"/>
    <mergeCell ref="D15:D29"/>
    <mergeCell ref="E15:E16"/>
    <mergeCell ref="E17:E19"/>
    <mergeCell ref="E20:E25"/>
    <mergeCell ref="E36:E47"/>
    <mergeCell ref="E52:E57"/>
    <mergeCell ref="B31:B57"/>
    <mergeCell ref="C31:C57"/>
    <mergeCell ref="D31:D57"/>
    <mergeCell ref="B62:B64"/>
    <mergeCell ref="E62:E63"/>
    <mergeCell ref="C62:C64"/>
    <mergeCell ref="D62:D64"/>
    <mergeCell ref="D69:D70"/>
    <mergeCell ref="E74:E75"/>
    <mergeCell ref="A59:A60"/>
    <mergeCell ref="B59:B60"/>
    <mergeCell ref="C59:C60"/>
    <mergeCell ref="A74:A75"/>
    <mergeCell ref="A69:A70"/>
    <mergeCell ref="C74:C75"/>
    <mergeCell ref="D74:D75"/>
    <mergeCell ref="E59:E60"/>
    <mergeCell ref="I94:J94"/>
    <mergeCell ref="C80:C81"/>
    <mergeCell ref="D80:D81"/>
    <mergeCell ref="A93:J93"/>
    <mergeCell ref="E80:E81"/>
    <mergeCell ref="C94:D94"/>
    <mergeCell ref="E104:G104"/>
    <mergeCell ref="C98:D98"/>
    <mergeCell ref="E98:G98"/>
    <mergeCell ref="E94:G94"/>
    <mergeCell ref="C97:D97"/>
    <mergeCell ref="C95:D95"/>
    <mergeCell ref="E95:G95"/>
    <mergeCell ref="C99:D99"/>
    <mergeCell ref="E101:G101"/>
    <mergeCell ref="C96:D96"/>
    <mergeCell ref="I95:J95"/>
    <mergeCell ref="E97:G97"/>
    <mergeCell ref="I98:J98"/>
    <mergeCell ref="I99:J99"/>
    <mergeCell ref="I97:J97"/>
    <mergeCell ref="I96:J96"/>
    <mergeCell ref="E99:G99"/>
    <mergeCell ref="E96:G96"/>
    <mergeCell ref="A62:A67"/>
    <mergeCell ref="A89:A90"/>
    <mergeCell ref="A80:A81"/>
    <mergeCell ref="B80:B81"/>
    <mergeCell ref="B69:B70"/>
    <mergeCell ref="C69:C70"/>
    <mergeCell ref="B74:B75"/>
  </mergeCells>
  <printOptions/>
  <pageMargins left="0.590277777777778" right="0.161111111111111" top="0.338888888888889" bottom="0.338888888888889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LibreOffice/3.5$Windows_x86 LibreOffice_project/dc9775d-05ecbee-0851ad3-1586698-727bf66</Application>
  <DocSecurity>0</DocSecurity>
  <Template/>
  <Manager/>
  <Company/>
  <TotalTime>285111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Денисова Л. Н.</cp:lastModifiedBy>
  <cp:lastPrinted>2012-11-02T06:17:39Z</cp:lastPrinted>
  <dcterms:created xsi:type="dcterms:W3CDTF">2009-07-17T14:11:45Z</dcterms:created>
  <dcterms:modified xsi:type="dcterms:W3CDTF">2013-03-01T10:11:08Z</dcterms:modified>
  <cp:category/>
  <cp:version/>
  <cp:contentType/>
  <cp:contentStatus/>
  <cp:revision>309</cp:revision>
</cp:coreProperties>
</file>